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https://theoadd-my.sharepoint.com/personal/oadd_oadd_org/Documents/SCDSN/Finance/2023-24/Treasurers reports/"/>
    </mc:Choice>
  </mc:AlternateContent>
  <xr:revisionPtr revIDLastSave="53" documentId="8_{CF12FF13-6579-4A50-AC58-0603510C74B5}" xr6:coauthVersionLast="47" xr6:coauthVersionMax="47" xr10:uidLastSave="{204256E6-C522-47B0-B989-FB14C023FB86}"/>
  <bookViews>
    <workbookView xWindow="-120" yWindow="-120" windowWidth="29040" windowHeight="15720" xr2:uid="{00000000-000D-0000-FFFF-FFFF00000000}"/>
  </bookViews>
  <sheets>
    <sheet name="Treasurers report" sheetId="1" r:id="rId1"/>
    <sheet name="Investment report" sheetId="3" r:id="rId2"/>
    <sheet name="monthly investment change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5" i="2" l="1"/>
  <c r="E53" i="2"/>
  <c r="E37" i="2"/>
  <c r="C55" i="2"/>
  <c r="C54" i="2"/>
  <c r="C53" i="2"/>
  <c r="C52" i="2"/>
  <c r="C51" i="2"/>
  <c r="E24" i="2" l="1"/>
  <c r="E40" i="2"/>
  <c r="C50" i="2"/>
  <c r="C49" i="2" l="1"/>
  <c r="C48" i="2"/>
  <c r="C47" i="2"/>
  <c r="F29" i="1"/>
  <c r="C46" i="2"/>
  <c r="C45" i="2"/>
  <c r="C44" i="2" l="1"/>
  <c r="C27" i="3"/>
  <c r="E27" i="2" l="1"/>
  <c r="E11" i="2"/>
  <c r="C40" i="2"/>
  <c r="C39" i="2"/>
  <c r="C38" i="2"/>
  <c r="C37" i="2"/>
  <c r="B17" i="3"/>
  <c r="B18" i="3"/>
  <c r="B22" i="3" s="1"/>
  <c r="C13" i="3"/>
  <c r="B6" i="3"/>
  <c r="C6" i="3" s="1"/>
  <c r="E29" i="1"/>
  <c r="G32" i="1" s="1"/>
  <c r="G44" i="1" l="1"/>
  <c r="C23" i="3"/>
  <c r="C18" i="3"/>
</calcChain>
</file>

<file path=xl/sharedStrings.xml><?xml version="1.0" encoding="utf-8"?>
<sst xmlns="http://schemas.openxmlformats.org/spreadsheetml/2006/main" count="130" uniqueCount="113">
  <si>
    <t>Balance Forward</t>
  </si>
  <si>
    <t>Activity</t>
  </si>
  <si>
    <t>Deposit</t>
  </si>
  <si>
    <t>Withdrawal</t>
  </si>
  <si>
    <t>Balance</t>
  </si>
  <si>
    <t>Closing Balance</t>
  </si>
  <si>
    <t>Items Outstanding</t>
  </si>
  <si>
    <t>Investment account</t>
  </si>
  <si>
    <t>Investment Account Fiscal 2020-2021</t>
  </si>
  <si>
    <t>Change in investment value</t>
  </si>
  <si>
    <t>Value as at April 30, 2020</t>
  </si>
  <si>
    <t>Value as at May 29, 2020</t>
  </si>
  <si>
    <t>Value as at June 30, 2020</t>
  </si>
  <si>
    <t>Value as at July 31, 2020</t>
  </si>
  <si>
    <t>Value as at August 31, 2020</t>
  </si>
  <si>
    <t>Value as at September 30, 2020</t>
  </si>
  <si>
    <t>Value as at October 30, 2020</t>
  </si>
  <si>
    <t>Value as at November 30, 2020</t>
  </si>
  <si>
    <t>Value as at December 31, 2020</t>
  </si>
  <si>
    <t>Value as at January 29, 2021</t>
  </si>
  <si>
    <t>Value as at February 26, 2021</t>
  </si>
  <si>
    <t>Value as at March 31, 2021</t>
  </si>
  <si>
    <t>Investment Account Fiscal 2021-2022</t>
  </si>
  <si>
    <t>Value as at April 30, 2021</t>
  </si>
  <si>
    <t>Value as at May 31, 2021</t>
  </si>
  <si>
    <t>Value as at June 30, 2021</t>
  </si>
  <si>
    <t>Value as at July 30, 2021</t>
  </si>
  <si>
    <t>Value as at August 31, 2021</t>
  </si>
  <si>
    <t>Value as at September 29, 2021</t>
  </si>
  <si>
    <t>Value as at October 29, 2021</t>
  </si>
  <si>
    <t>Value as at November 30, 2021</t>
  </si>
  <si>
    <t>Value as at December 31, 2021</t>
  </si>
  <si>
    <t>Value as at January 31, 2022</t>
  </si>
  <si>
    <t>Value as at March 7, 2022</t>
  </si>
  <si>
    <t xml:space="preserve">Value as at March 31, 2022 </t>
  </si>
  <si>
    <t>Investment Account Fiscal 2022-2023</t>
  </si>
  <si>
    <t xml:space="preserve">Value as at May 16, 2022 </t>
  </si>
  <si>
    <t xml:space="preserve">Value as at June 1, 2022 </t>
  </si>
  <si>
    <t>Value as at June 30, 2022</t>
  </si>
  <si>
    <t>Value as at August 2, 2022</t>
  </si>
  <si>
    <t>Value as at August 31, 2022</t>
  </si>
  <si>
    <t>Value as at Sept 29, 2022</t>
  </si>
  <si>
    <t>Total</t>
  </si>
  <si>
    <t>Overall Change</t>
  </si>
  <si>
    <t>Date</t>
  </si>
  <si>
    <t>Amount</t>
  </si>
  <si>
    <t>Change in Value</t>
  </si>
  <si>
    <t>Change in Value - Fiscal 2020-21</t>
  </si>
  <si>
    <t>Change in Value - Fiscal 2021-22</t>
  </si>
  <si>
    <t>Value as at March 31, 2022</t>
  </si>
  <si>
    <t>Investment Account Fiscal 2023-2024</t>
  </si>
  <si>
    <t>Value as at March 31, 2023</t>
  </si>
  <si>
    <t>Value as at December 31, 2022</t>
  </si>
  <si>
    <t>Value as at February 3, 2023</t>
  </si>
  <si>
    <t>Value as at February 28, 2023</t>
  </si>
  <si>
    <t>Comparisons</t>
  </si>
  <si>
    <t>Change in investment: April 2020 to March 2021</t>
  </si>
  <si>
    <t>change in investment: April 2021 to March 2022</t>
  </si>
  <si>
    <t>change in investment: April 2022 to March 2023</t>
  </si>
  <si>
    <t>change in investment: April 2020 to March 2022</t>
  </si>
  <si>
    <t>change in investment: April 2020 to March 2023</t>
  </si>
  <si>
    <t>Value as at April 28, 2023</t>
  </si>
  <si>
    <t>Value as at May 31, 2023</t>
  </si>
  <si>
    <t>Value as at June 30 2023</t>
  </si>
  <si>
    <t>Specialized Clinicial and Developmental Services Network</t>
  </si>
  <si>
    <t>SCDSN Investment Account - Change in Value Tracking</t>
  </si>
  <si>
    <t>Value as at July 31, 2023</t>
  </si>
  <si>
    <t>Value as at August 31, 2023</t>
  </si>
  <si>
    <t>Value as at September 29, 2023</t>
  </si>
  <si>
    <t>Value as at October 31, 2023</t>
  </si>
  <si>
    <t>Value as at December 4 2023</t>
  </si>
  <si>
    <t>December 31, 2023</t>
  </si>
  <si>
    <t>Value as at December 29, 2023</t>
  </si>
  <si>
    <t>InterimTreasurer's Report</t>
  </si>
  <si>
    <t>January</t>
  </si>
  <si>
    <t>March</t>
  </si>
  <si>
    <t>February</t>
  </si>
  <si>
    <t>Total Business Account &amp; Investment at January 31, 2024</t>
  </si>
  <si>
    <t>02.01.24</t>
  </si>
  <si>
    <t>Service charges</t>
  </si>
  <si>
    <t>16.02.24</t>
  </si>
  <si>
    <t>2Gen inv #7516</t>
  </si>
  <si>
    <t>Value as at February 1, 2024</t>
  </si>
  <si>
    <t>02.02.24</t>
  </si>
  <si>
    <t>01.02.24</t>
  </si>
  <si>
    <t>23.02.24</t>
  </si>
  <si>
    <t>Membership - SPC</t>
  </si>
  <si>
    <t>OADD (contract &amp; conf reconcile)</t>
  </si>
  <si>
    <t>membership payments</t>
  </si>
  <si>
    <t>Change in Value - Fiscal 2023-2024 YTD</t>
  </si>
  <si>
    <t>Change in Value - Fiscal 2022-23</t>
  </si>
  <si>
    <t>Value as at March 2 2024</t>
  </si>
  <si>
    <t>16.03.24</t>
  </si>
  <si>
    <t>Co-operators Ins.(cheq # 0176)</t>
  </si>
  <si>
    <t xml:space="preserve"> March 31 2024</t>
  </si>
  <si>
    <t>01.03.24</t>
  </si>
  <si>
    <t>Service Charges</t>
  </si>
  <si>
    <t>05.03.24</t>
  </si>
  <si>
    <t>19.03.24</t>
  </si>
  <si>
    <t>membership payment</t>
  </si>
  <si>
    <t>25.03.24</t>
  </si>
  <si>
    <t>Membership payment*</t>
  </si>
  <si>
    <t xml:space="preserve">Membership payment </t>
  </si>
  <si>
    <t>28.03.24</t>
  </si>
  <si>
    <t>March 28, 2024</t>
  </si>
  <si>
    <t>as at March 28 2024</t>
  </si>
  <si>
    <t>Value as at March 31, 2024</t>
  </si>
  <si>
    <t>Value as at March 28, 2024</t>
  </si>
  <si>
    <t>change in investment: April 2020 to March 2024</t>
  </si>
  <si>
    <t>change in investment April 2023 to March 2024</t>
  </si>
  <si>
    <t>Current Value (mar 28 2024)</t>
  </si>
  <si>
    <t xml:space="preserve">* payment made to OADD in February and transferred to SCDSN March 1st. </t>
  </si>
  <si>
    <t>White Oaks dep (cheq # 0175)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</si>
</sst>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164" formatCode="&quot;$&quot;#,##0.00"/>
    <numFmt numFmtId="165" formatCode="#,##0.00_ ;[Red]\-#,##0.00\ "/>
  </numFmts>
  <fonts count="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164" fontId="0" fillId="0" borderId="0" xfId="0" applyNumberFormat="1"/>
    <xf numFmtId="49" fontId="0" fillId="0" borderId="0" xfId="0" applyNumberFormat="1"/>
    <xf numFmtId="0" fontId="2" fillId="0" borderId="0" xfId="0" applyFont="1"/>
    <xf numFmtId="164" fontId="2" fillId="0" borderId="0" xfId="0" applyNumberFormat="1" applyFont="1"/>
    <xf numFmtId="164" fontId="2" fillId="0" borderId="0" xfId="0" applyNumberFormat="1" applyFont="1" applyAlignment="1">
      <alignment horizontal="center"/>
    </xf>
    <xf numFmtId="164" fontId="0" fillId="2" borderId="0" xfId="0" applyNumberFormat="1" applyFill="1"/>
    <xf numFmtId="0" fontId="0" fillId="0" borderId="0" xfId="0" applyAlignment="1">
      <alignment vertical="center" wrapText="1"/>
    </xf>
    <xf numFmtId="8" fontId="0" fillId="0" borderId="0" xfId="0" applyNumberFormat="1"/>
    <xf numFmtId="0" fontId="0" fillId="0" borderId="0" xfId="0" applyAlignment="1">
      <alignment vertical="center"/>
    </xf>
    <xf numFmtId="49" fontId="0" fillId="0" borderId="0" xfId="0" applyNumberFormat="1" applyAlignment="1">
      <alignment horizontal="right"/>
    </xf>
    <xf numFmtId="164" fontId="0" fillId="0" borderId="0" xfId="0" applyNumberFormat="1" applyAlignment="1">
      <alignment horizontal="right" vertical="center" wrapText="1"/>
    </xf>
    <xf numFmtId="164" fontId="0" fillId="0" borderId="0" xfId="0" applyNumberFormat="1" applyAlignment="1">
      <alignment horizontal="right"/>
    </xf>
    <xf numFmtId="0" fontId="6" fillId="0" borderId="0" xfId="0" applyFont="1"/>
    <xf numFmtId="8" fontId="2" fillId="0" borderId="0" xfId="0" applyNumberFormat="1" applyFont="1"/>
    <xf numFmtId="0" fontId="0" fillId="3" borderId="0" xfId="0" applyFill="1"/>
    <xf numFmtId="164" fontId="0" fillId="3" borderId="0" xfId="0" applyNumberFormat="1" applyFill="1"/>
    <xf numFmtId="8" fontId="0" fillId="3" borderId="0" xfId="0" applyNumberFormat="1" applyFill="1"/>
    <xf numFmtId="0" fontId="6" fillId="0" borderId="0" xfId="0" applyFont="1" applyAlignment="1">
      <alignment horizontal="center"/>
    </xf>
    <xf numFmtId="16" fontId="0" fillId="0" borderId="0" xfId="0" applyNumberFormat="1"/>
    <xf numFmtId="165" fontId="4" fillId="0" borderId="0" xfId="0" applyNumberFormat="1" applyFont="1" applyAlignment="1">
      <alignment horizontal="right" vertical="center" wrapText="1"/>
    </xf>
    <xf numFmtId="165" fontId="0" fillId="0" borderId="0" xfId="0" applyNumberFormat="1" applyAlignment="1">
      <alignment horizontal="right" vertical="center" wrapText="1"/>
    </xf>
    <xf numFmtId="165" fontId="5" fillId="0" borderId="0" xfId="0" applyNumberFormat="1" applyFont="1" applyAlignment="1">
      <alignment horizontal="right" vertical="center" wrapText="1"/>
    </xf>
    <xf numFmtId="165" fontId="1" fillId="0" borderId="0" xfId="0" applyNumberFormat="1" applyFont="1" applyAlignment="1">
      <alignment horizontal="right" vertical="center" wrapText="1"/>
    </xf>
    <xf numFmtId="165" fontId="0" fillId="0" borderId="0" xfId="0" applyNumberFormat="1"/>
    <xf numFmtId="40" fontId="0" fillId="0" borderId="0" xfId="0" applyNumberFormat="1"/>
    <xf numFmtId="16" fontId="2" fillId="0" borderId="0" xfId="0" applyNumberFormat="1" applyFont="1"/>
    <xf numFmtId="0" fontId="6" fillId="0" borderId="0" xfId="0" applyFont="1" applyAlignment="1">
      <alignment horizontal="center"/>
    </xf>
    <xf numFmtId="0" fontId="3" fillId="0" borderId="0" xfId="0" applyFont="1" applyAlignment="1">
      <alignment vertical="center" wrapText="1"/>
    </xf>
    <xf numFmtId="165" fontId="0" fillId="0" borderId="0" xfId="0" applyNumberFormat="1" applyAlignment="1">
      <alignment horizontal="right" vertical="center" wrapText="1"/>
    </xf>
    <xf numFmtId="165" fontId="4" fillId="0" borderId="0" xfId="0" applyNumberFormat="1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7"/>
  <sheetViews>
    <sheetView tabSelected="1" topLeftCell="A17" zoomScaleNormal="100" workbookViewId="0">
      <selection activeCell="N42" sqref="N42"/>
    </sheetView>
  </sheetViews>
  <sheetFormatPr defaultRowHeight="14.4" x14ac:dyDescent="0.3"/>
  <cols>
    <col min="1" max="1" width="5.109375" customWidth="1"/>
    <col min="2" max="2" width="9.44140625" customWidth="1"/>
    <col min="3" max="3" width="11.33203125" customWidth="1"/>
    <col min="4" max="4" width="31.33203125" style="2" customWidth="1"/>
    <col min="5" max="5" width="12.109375" style="1" customWidth="1"/>
    <col min="6" max="6" width="14.109375" style="1" customWidth="1"/>
    <col min="7" max="7" width="15.6640625" style="1" customWidth="1"/>
    <col min="8" max="8" width="4.5546875" customWidth="1"/>
    <col min="9" max="9" width="10.109375" bestFit="1" customWidth="1"/>
  </cols>
  <sheetData>
    <row r="1" spans="1:9" ht="18" x14ac:dyDescent="0.35">
      <c r="B1" s="27" t="s">
        <v>64</v>
      </c>
      <c r="C1" s="27"/>
      <c r="D1" s="27"/>
      <c r="E1" s="27"/>
      <c r="F1" s="27"/>
    </row>
    <row r="2" spans="1:9" ht="18" x14ac:dyDescent="0.35">
      <c r="B2" s="27" t="s">
        <v>73</v>
      </c>
      <c r="C2" s="27"/>
      <c r="D2" s="27"/>
      <c r="E2" s="27"/>
      <c r="F2" s="27"/>
    </row>
    <row r="3" spans="1:9" ht="18" x14ac:dyDescent="0.35">
      <c r="B3" s="27" t="s">
        <v>94</v>
      </c>
      <c r="C3" s="27"/>
      <c r="D3" s="27"/>
      <c r="E3" s="27"/>
      <c r="F3" s="27"/>
    </row>
    <row r="4" spans="1:9" ht="18" x14ac:dyDescent="0.35">
      <c r="B4" s="27"/>
      <c r="C4" s="27"/>
      <c r="D4" s="27"/>
      <c r="E4" s="27"/>
      <c r="F4" s="27"/>
    </row>
    <row r="5" spans="1:9" ht="18" x14ac:dyDescent="0.35">
      <c r="B5" s="18"/>
      <c r="C5" s="18"/>
      <c r="D5" s="18"/>
      <c r="E5" s="18"/>
    </row>
    <row r="7" spans="1:9" x14ac:dyDescent="0.3">
      <c r="E7" s="5" t="s">
        <v>2</v>
      </c>
      <c r="F7" s="5" t="s">
        <v>3</v>
      </c>
      <c r="G7" s="5" t="s">
        <v>4</v>
      </c>
    </row>
    <row r="8" spans="1:9" x14ac:dyDescent="0.3">
      <c r="A8" s="3" t="s">
        <v>0</v>
      </c>
    </row>
    <row r="9" spans="1:9" x14ac:dyDescent="0.3">
      <c r="D9" s="2" t="s">
        <v>71</v>
      </c>
      <c r="G9" s="1">
        <v>33765.550000000003</v>
      </c>
    </row>
    <row r="11" spans="1:9" x14ac:dyDescent="0.3">
      <c r="A11" s="3" t="s">
        <v>1</v>
      </c>
    </row>
    <row r="12" spans="1:9" x14ac:dyDescent="0.3">
      <c r="A12" s="3"/>
      <c r="B12" s="3" t="s">
        <v>74</v>
      </c>
    </row>
    <row r="13" spans="1:9" x14ac:dyDescent="0.3">
      <c r="B13" s="19"/>
      <c r="C13" s="19" t="s">
        <v>78</v>
      </c>
      <c r="D13" s="2" t="s">
        <v>79</v>
      </c>
      <c r="F13" s="1">
        <v>0.22</v>
      </c>
    </row>
    <row r="14" spans="1:9" x14ac:dyDescent="0.3">
      <c r="B14" s="19"/>
      <c r="C14" s="19" t="s">
        <v>80</v>
      </c>
      <c r="D14" s="2" t="s">
        <v>81</v>
      </c>
      <c r="F14" s="1">
        <v>847.5</v>
      </c>
    </row>
    <row r="15" spans="1:9" x14ac:dyDescent="0.3">
      <c r="B15" s="19"/>
      <c r="C15" s="19"/>
      <c r="I15" s="1"/>
    </row>
    <row r="16" spans="1:9" x14ac:dyDescent="0.3">
      <c r="B16" s="26" t="s">
        <v>76</v>
      </c>
      <c r="C16" s="19" t="s">
        <v>84</v>
      </c>
      <c r="D16" s="2" t="s">
        <v>79</v>
      </c>
      <c r="F16" s="1">
        <v>1.1000000000000001</v>
      </c>
    </row>
    <row r="17" spans="1:9" x14ac:dyDescent="0.3">
      <c r="B17" s="3"/>
      <c r="C17" s="19" t="s">
        <v>83</v>
      </c>
      <c r="D17" s="2" t="s">
        <v>87</v>
      </c>
      <c r="F17" s="1">
        <v>3152.41</v>
      </c>
    </row>
    <row r="18" spans="1:9" x14ac:dyDescent="0.3">
      <c r="B18" s="3"/>
      <c r="C18" s="19" t="s">
        <v>85</v>
      </c>
      <c r="D18" s="2" t="s">
        <v>86</v>
      </c>
      <c r="E18" s="1">
        <v>1000</v>
      </c>
    </row>
    <row r="19" spans="1:9" x14ac:dyDescent="0.3">
      <c r="B19" s="3"/>
      <c r="C19" s="19"/>
    </row>
    <row r="20" spans="1:9" x14ac:dyDescent="0.3">
      <c r="B20" s="3" t="s">
        <v>75</v>
      </c>
      <c r="C20" s="19"/>
    </row>
    <row r="21" spans="1:9" x14ac:dyDescent="0.3">
      <c r="B21" s="3"/>
      <c r="C21" s="19" t="s">
        <v>95</v>
      </c>
      <c r="D21" s="2" t="s">
        <v>101</v>
      </c>
      <c r="E21" s="1">
        <v>1000</v>
      </c>
    </row>
    <row r="22" spans="1:9" x14ac:dyDescent="0.3">
      <c r="B22" s="3"/>
      <c r="C22" s="19"/>
      <c r="D22" s="2" t="s">
        <v>96</v>
      </c>
      <c r="F22" s="1">
        <v>2.2000000000000002</v>
      </c>
    </row>
    <row r="23" spans="1:9" x14ac:dyDescent="0.3">
      <c r="B23" s="3"/>
      <c r="C23" s="19" t="s">
        <v>97</v>
      </c>
      <c r="D23" s="2" t="s">
        <v>88</v>
      </c>
      <c r="E23" s="1">
        <v>12000</v>
      </c>
    </row>
    <row r="24" spans="1:9" x14ac:dyDescent="0.3">
      <c r="B24" s="3"/>
      <c r="C24" s="19" t="s">
        <v>98</v>
      </c>
      <c r="D24" s="2" t="s">
        <v>99</v>
      </c>
      <c r="E24" s="1">
        <v>1000</v>
      </c>
    </row>
    <row r="25" spans="1:9" x14ac:dyDescent="0.3">
      <c r="B25" s="3"/>
      <c r="C25" s="19" t="s">
        <v>100</v>
      </c>
      <c r="D25" s="2" t="s">
        <v>102</v>
      </c>
      <c r="E25" s="1">
        <v>1000</v>
      </c>
    </row>
    <row r="26" spans="1:9" x14ac:dyDescent="0.3">
      <c r="B26" s="3"/>
      <c r="C26" s="19" t="s">
        <v>103</v>
      </c>
      <c r="D26" s="2" t="s">
        <v>93</v>
      </c>
      <c r="F26" s="1">
        <v>1689.12</v>
      </c>
    </row>
    <row r="27" spans="1:9" x14ac:dyDescent="0.3">
      <c r="B27" s="19"/>
      <c r="C27" s="19"/>
    </row>
    <row r="29" spans="1:9" x14ac:dyDescent="0.3">
      <c r="D29" s="10" t="s">
        <v>42</v>
      </c>
      <c r="E29" s="1">
        <f>SUM(E12:E28)</f>
        <v>16000</v>
      </c>
      <c r="F29" s="1">
        <f>SUM(F12:F28)</f>
        <v>5692.5499999999993</v>
      </c>
    </row>
    <row r="31" spans="1:9" x14ac:dyDescent="0.3">
      <c r="A31" s="3" t="s">
        <v>5</v>
      </c>
    </row>
    <row r="32" spans="1:9" x14ac:dyDescent="0.3">
      <c r="D32" s="2" t="s">
        <v>104</v>
      </c>
      <c r="G32" s="6">
        <f>(G9+E29)-F29</f>
        <v>44073</v>
      </c>
      <c r="I32" s="1"/>
    </row>
    <row r="33" spans="1:9" x14ac:dyDescent="0.3">
      <c r="I33" s="1"/>
    </row>
    <row r="36" spans="1:9" x14ac:dyDescent="0.3">
      <c r="A36" s="3" t="s">
        <v>6</v>
      </c>
    </row>
    <row r="37" spans="1:9" x14ac:dyDescent="0.3">
      <c r="C37" s="19" t="s">
        <v>92</v>
      </c>
      <c r="D37" s="2" t="s">
        <v>112</v>
      </c>
      <c r="F37" s="1">
        <v>3000</v>
      </c>
    </row>
    <row r="40" spans="1:9" x14ac:dyDescent="0.3">
      <c r="A40" s="3" t="s">
        <v>7</v>
      </c>
    </row>
    <row r="41" spans="1:9" x14ac:dyDescent="0.3">
      <c r="D41" s="2" t="s">
        <v>105</v>
      </c>
      <c r="G41" s="6">
        <v>41992.2</v>
      </c>
    </row>
    <row r="44" spans="1:9" x14ac:dyDescent="0.3">
      <c r="A44" s="3" t="s">
        <v>77</v>
      </c>
      <c r="G44" s="6">
        <f>G41+G32</f>
        <v>86065.2</v>
      </c>
    </row>
    <row r="47" spans="1:9" x14ac:dyDescent="0.3">
      <c r="D47" s="2" t="s">
        <v>111</v>
      </c>
    </row>
  </sheetData>
  <mergeCells count="4">
    <mergeCell ref="B1:F1"/>
    <mergeCell ref="B2:F2"/>
    <mergeCell ref="B3:F3"/>
    <mergeCell ref="B4:F4"/>
  </mergeCells>
  <pageMargins left="0.7" right="0.7" top="0.75" bottom="0.75" header="0.3" footer="0.3"/>
  <pageSetup scale="91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F55D28-3F63-4E9D-9B90-5B1E1D492567}">
  <dimension ref="A1:E27"/>
  <sheetViews>
    <sheetView workbookViewId="0">
      <selection activeCell="H10" sqref="H10"/>
    </sheetView>
  </sheetViews>
  <sheetFormatPr defaultRowHeight="14.4" x14ac:dyDescent="0.3"/>
  <cols>
    <col min="1" max="1" width="31.44140625" customWidth="1"/>
    <col min="2" max="2" width="16.33203125" style="1" customWidth="1"/>
    <col min="3" max="3" width="16.109375" style="8" customWidth="1"/>
  </cols>
  <sheetData>
    <row r="1" spans="1:5" ht="18" x14ac:dyDescent="0.35">
      <c r="A1" s="13" t="s">
        <v>65</v>
      </c>
    </row>
    <row r="3" spans="1:5" s="3" customFormat="1" x14ac:dyDescent="0.3">
      <c r="A3" s="3" t="s">
        <v>43</v>
      </c>
      <c r="B3" s="4"/>
      <c r="C3" s="14"/>
    </row>
    <row r="4" spans="1:5" s="3" customFormat="1" x14ac:dyDescent="0.3">
      <c r="A4" s="3" t="s">
        <v>44</v>
      </c>
      <c r="B4" s="4" t="s">
        <v>45</v>
      </c>
      <c r="C4" s="14" t="s">
        <v>46</v>
      </c>
    </row>
    <row r="5" spans="1:5" x14ac:dyDescent="0.3">
      <c r="A5" s="7" t="s">
        <v>10</v>
      </c>
      <c r="B5" s="11">
        <v>38307.17</v>
      </c>
    </row>
    <row r="6" spans="1:5" x14ac:dyDescent="0.3">
      <c r="A6" t="s">
        <v>110</v>
      </c>
      <c r="B6" s="1">
        <f>'Treasurers report'!G41</f>
        <v>41992.2</v>
      </c>
      <c r="C6" s="8">
        <f>B6-B5</f>
        <v>3685.0299999999988</v>
      </c>
    </row>
    <row r="8" spans="1:5" x14ac:dyDescent="0.3">
      <c r="A8" s="15"/>
      <c r="B8" s="16"/>
      <c r="C8" s="17"/>
      <c r="D8" s="15"/>
      <c r="E8" s="15"/>
    </row>
    <row r="10" spans="1:5" s="3" customFormat="1" x14ac:dyDescent="0.3">
      <c r="A10" s="3" t="s">
        <v>47</v>
      </c>
      <c r="B10" s="4"/>
      <c r="C10" s="14"/>
    </row>
    <row r="11" spans="1:5" s="3" customFormat="1" x14ac:dyDescent="0.3">
      <c r="A11" s="3" t="s">
        <v>44</v>
      </c>
      <c r="B11" s="4" t="s">
        <v>45</v>
      </c>
      <c r="C11" s="14" t="s">
        <v>46</v>
      </c>
    </row>
    <row r="12" spans="1:5" x14ac:dyDescent="0.3">
      <c r="A12" s="7" t="s">
        <v>10</v>
      </c>
      <c r="B12" s="11">
        <v>38307.17</v>
      </c>
    </row>
    <row r="13" spans="1:5" x14ac:dyDescent="0.3">
      <c r="A13" t="s">
        <v>21</v>
      </c>
      <c r="B13" s="12">
        <v>40535.82</v>
      </c>
      <c r="C13" s="8">
        <f>B13-B12</f>
        <v>2228.6500000000015</v>
      </c>
    </row>
    <row r="15" spans="1:5" s="3" customFormat="1" x14ac:dyDescent="0.3">
      <c r="A15" s="3" t="s">
        <v>48</v>
      </c>
      <c r="B15" s="4"/>
      <c r="C15" s="14"/>
    </row>
    <row r="16" spans="1:5" s="3" customFormat="1" x14ac:dyDescent="0.3">
      <c r="A16" s="3" t="s">
        <v>44</v>
      </c>
      <c r="B16" s="4" t="s">
        <v>45</v>
      </c>
      <c r="C16" s="14" t="s">
        <v>46</v>
      </c>
    </row>
    <row r="17" spans="1:3" x14ac:dyDescent="0.3">
      <c r="A17" s="7" t="s">
        <v>21</v>
      </c>
      <c r="B17" s="11">
        <f>B13</f>
        <v>40535.82</v>
      </c>
    </row>
    <row r="18" spans="1:3" x14ac:dyDescent="0.3">
      <c r="A18" t="s">
        <v>49</v>
      </c>
      <c r="B18" s="1">
        <f>'monthly investment change'!B27</f>
        <v>40099.14</v>
      </c>
      <c r="C18" s="8">
        <f>B18-B17</f>
        <v>-436.68000000000029</v>
      </c>
    </row>
    <row r="20" spans="1:3" s="3" customFormat="1" x14ac:dyDescent="0.3">
      <c r="A20" s="3" t="s">
        <v>90</v>
      </c>
      <c r="B20" s="4"/>
      <c r="C20" s="14"/>
    </row>
    <row r="21" spans="1:3" s="3" customFormat="1" x14ac:dyDescent="0.3">
      <c r="A21" s="3" t="s">
        <v>44</v>
      </c>
      <c r="B21" s="4" t="s">
        <v>45</v>
      </c>
      <c r="C21" s="14" t="s">
        <v>46</v>
      </c>
    </row>
    <row r="22" spans="1:3" x14ac:dyDescent="0.3">
      <c r="A22" t="s">
        <v>49</v>
      </c>
      <c r="B22" s="11">
        <f>B18</f>
        <v>40099.14</v>
      </c>
    </row>
    <row r="23" spans="1:3" x14ac:dyDescent="0.3">
      <c r="A23" t="s">
        <v>51</v>
      </c>
      <c r="B23" s="1">
        <v>38620.06</v>
      </c>
      <c r="C23" s="8">
        <f>B23-B22</f>
        <v>-1479.0800000000017</v>
      </c>
    </row>
    <row r="25" spans="1:3" x14ac:dyDescent="0.3">
      <c r="A25" s="3" t="s">
        <v>89</v>
      </c>
    </row>
    <row r="26" spans="1:3" x14ac:dyDescent="0.3">
      <c r="A26" t="s">
        <v>51</v>
      </c>
      <c r="B26" s="1">
        <v>38620.06</v>
      </c>
    </row>
    <row r="27" spans="1:3" x14ac:dyDescent="0.3">
      <c r="A27" t="s">
        <v>106</v>
      </c>
      <c r="B27" s="1">
        <v>41992.2</v>
      </c>
      <c r="C27" s="8">
        <f>B27-B26</f>
        <v>3372.1399999999994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EC3B6E-DBAB-401E-B47C-59E88BE2A926}">
  <dimension ref="A1:K55"/>
  <sheetViews>
    <sheetView topLeftCell="A30" workbookViewId="0">
      <selection activeCell="E56" sqref="E56"/>
    </sheetView>
  </sheetViews>
  <sheetFormatPr defaultRowHeight="14.4" x14ac:dyDescent="0.3"/>
  <cols>
    <col min="1" max="1" width="27.44140625" customWidth="1"/>
    <col min="2" max="2" width="18.109375" style="1" customWidth="1"/>
    <col min="3" max="3" width="26.5546875" style="24" customWidth="1"/>
    <col min="5" max="5" width="31.109375" style="25" customWidth="1"/>
  </cols>
  <sheetData>
    <row r="1" spans="1:10" ht="30" customHeight="1" x14ac:dyDescent="0.3">
      <c r="A1" s="28" t="s">
        <v>8</v>
      </c>
      <c r="B1" s="28"/>
      <c r="C1" s="20" t="s">
        <v>9</v>
      </c>
      <c r="E1" s="25" t="s">
        <v>55</v>
      </c>
    </row>
    <row r="2" spans="1:10" x14ac:dyDescent="0.3">
      <c r="A2" s="7" t="s">
        <v>10</v>
      </c>
      <c r="B2" s="11">
        <v>38307.17</v>
      </c>
      <c r="C2" s="21"/>
    </row>
    <row r="3" spans="1:10" x14ac:dyDescent="0.3">
      <c r="A3" s="7" t="s">
        <v>11</v>
      </c>
      <c r="B3" s="11">
        <v>38762.050000000003</v>
      </c>
      <c r="C3" s="22">
        <v>454.88</v>
      </c>
      <c r="J3" s="22"/>
    </row>
    <row r="4" spans="1:10" x14ac:dyDescent="0.3">
      <c r="A4" s="7" t="s">
        <v>12</v>
      </c>
      <c r="B4" s="11">
        <v>39556.449999999997</v>
      </c>
      <c r="C4" s="22">
        <v>794.4</v>
      </c>
      <c r="J4" s="22"/>
    </row>
    <row r="5" spans="1:10" x14ac:dyDescent="0.3">
      <c r="A5" s="7" t="s">
        <v>13</v>
      </c>
      <c r="B5" s="11">
        <v>40736.93</v>
      </c>
      <c r="C5" s="22">
        <v>1180.48</v>
      </c>
      <c r="J5" s="22"/>
    </row>
    <row r="6" spans="1:10" x14ac:dyDescent="0.3">
      <c r="A6" s="7" t="s">
        <v>14</v>
      </c>
      <c r="B6" s="11">
        <v>40330.26</v>
      </c>
      <c r="C6" s="23">
        <v>-406.67</v>
      </c>
      <c r="J6" s="23"/>
    </row>
    <row r="7" spans="1:10" x14ac:dyDescent="0.3">
      <c r="A7" s="7" t="s">
        <v>15</v>
      </c>
      <c r="B7" s="11">
        <v>40290.86</v>
      </c>
      <c r="C7" s="23">
        <v>-39.4</v>
      </c>
      <c r="J7" s="23"/>
    </row>
    <row r="8" spans="1:10" x14ac:dyDescent="0.3">
      <c r="A8" s="7" t="s">
        <v>16</v>
      </c>
      <c r="B8" s="11">
        <v>39685.379999999997</v>
      </c>
      <c r="C8" s="23">
        <v>-605.48</v>
      </c>
      <c r="J8" s="23"/>
    </row>
    <row r="9" spans="1:10" x14ac:dyDescent="0.3">
      <c r="A9" s="7" t="s">
        <v>17</v>
      </c>
      <c r="B9" s="11">
        <v>41241.839999999997</v>
      </c>
      <c r="C9" s="22">
        <v>1556.46</v>
      </c>
      <c r="J9" s="22"/>
    </row>
    <row r="10" spans="1:10" x14ac:dyDescent="0.3">
      <c r="A10" s="7" t="s">
        <v>18</v>
      </c>
      <c r="B10" s="11">
        <v>41493.370000000003</v>
      </c>
      <c r="C10" s="22">
        <v>251.53</v>
      </c>
      <c r="E10" s="25" t="s">
        <v>56</v>
      </c>
      <c r="J10" s="22"/>
    </row>
    <row r="11" spans="1:10" x14ac:dyDescent="0.3">
      <c r="A11" s="7" t="s">
        <v>19</v>
      </c>
      <c r="B11" s="11">
        <v>41028.01</v>
      </c>
      <c r="C11" s="23">
        <v>-465.36</v>
      </c>
      <c r="E11" s="25">
        <f>B13-B2</f>
        <v>2228.6500000000015</v>
      </c>
      <c r="J11" s="23"/>
    </row>
    <row r="12" spans="1:10" x14ac:dyDescent="0.3">
      <c r="A12" s="7" t="s">
        <v>20</v>
      </c>
      <c r="B12" s="11">
        <v>40726.85</v>
      </c>
      <c r="C12" s="23">
        <v>-301.16000000000003</v>
      </c>
      <c r="J12" s="23"/>
    </row>
    <row r="13" spans="1:10" x14ac:dyDescent="0.3">
      <c r="A13" s="7" t="s">
        <v>21</v>
      </c>
      <c r="B13" s="11">
        <v>40535.82</v>
      </c>
      <c r="C13" s="23">
        <v>-191.03</v>
      </c>
      <c r="J13" s="23"/>
    </row>
    <row r="14" spans="1:10" ht="30" customHeight="1" x14ac:dyDescent="0.3">
      <c r="A14" s="28" t="s">
        <v>22</v>
      </c>
      <c r="B14" s="28"/>
      <c r="C14" s="30"/>
      <c r="J14" s="24"/>
    </row>
    <row r="15" spans="1:10" x14ac:dyDescent="0.3">
      <c r="A15" s="28"/>
      <c r="B15" s="28"/>
      <c r="C15" s="30"/>
    </row>
    <row r="16" spans="1:10" x14ac:dyDescent="0.3">
      <c r="A16" s="7" t="s">
        <v>23</v>
      </c>
      <c r="B16" s="11">
        <v>40728.14</v>
      </c>
      <c r="C16" s="22">
        <v>192.32</v>
      </c>
      <c r="J16" s="22"/>
    </row>
    <row r="17" spans="1:11" x14ac:dyDescent="0.3">
      <c r="A17" s="7" t="s">
        <v>24</v>
      </c>
      <c r="B17" s="11">
        <v>41124.800000000003</v>
      </c>
      <c r="C17" s="22">
        <v>396.66</v>
      </c>
      <c r="J17" s="22"/>
    </row>
    <row r="18" spans="1:11" x14ac:dyDescent="0.3">
      <c r="A18" s="7" t="s">
        <v>25</v>
      </c>
      <c r="B18" s="11">
        <v>41718.25</v>
      </c>
      <c r="C18" s="22">
        <v>593.45000000000005</v>
      </c>
      <c r="J18" s="22"/>
    </row>
    <row r="19" spans="1:11" x14ac:dyDescent="0.3">
      <c r="A19" s="7" t="s">
        <v>26</v>
      </c>
      <c r="B19" s="11">
        <v>42088.38</v>
      </c>
      <c r="C19" s="22">
        <v>370.13</v>
      </c>
      <c r="J19" s="22"/>
    </row>
    <row r="20" spans="1:11" x14ac:dyDescent="0.3">
      <c r="A20" s="7" t="s">
        <v>27</v>
      </c>
      <c r="B20" s="11">
        <v>42324.51</v>
      </c>
      <c r="C20" s="22">
        <v>236.13</v>
      </c>
      <c r="J20" s="22"/>
    </row>
    <row r="21" spans="1:11" x14ac:dyDescent="0.3">
      <c r="A21" s="7" t="s">
        <v>28</v>
      </c>
      <c r="B21" s="11">
        <v>41662.68</v>
      </c>
      <c r="C21" s="23">
        <v>-661.83</v>
      </c>
      <c r="J21" s="23"/>
    </row>
    <row r="22" spans="1:11" x14ac:dyDescent="0.3">
      <c r="A22" s="7" t="s">
        <v>29</v>
      </c>
      <c r="B22" s="11">
        <v>41722.400000000001</v>
      </c>
      <c r="C22" s="22">
        <v>59.72</v>
      </c>
      <c r="J22" s="22"/>
    </row>
    <row r="23" spans="1:11" x14ac:dyDescent="0.3">
      <c r="A23" s="7" t="s">
        <v>30</v>
      </c>
      <c r="B23" s="11">
        <v>41761.97</v>
      </c>
      <c r="C23" s="22">
        <v>39.57</v>
      </c>
      <c r="E23" s="25" t="s">
        <v>57</v>
      </c>
      <c r="J23" s="22"/>
    </row>
    <row r="24" spans="1:11" x14ac:dyDescent="0.3">
      <c r="A24" s="7" t="s">
        <v>31</v>
      </c>
      <c r="B24" s="11">
        <v>42650.81</v>
      </c>
      <c r="C24" s="22">
        <v>888.84</v>
      </c>
      <c r="E24" s="25">
        <f>B27-B16</f>
        <v>-629</v>
      </c>
      <c r="J24" s="22"/>
    </row>
    <row r="25" spans="1:11" x14ac:dyDescent="0.3">
      <c r="A25" s="7" t="s">
        <v>32</v>
      </c>
      <c r="B25" s="11">
        <v>41307.980000000003</v>
      </c>
      <c r="C25" s="23">
        <v>-1342.83</v>
      </c>
      <c r="J25" s="23"/>
    </row>
    <row r="26" spans="1:11" x14ac:dyDescent="0.3">
      <c r="A26" s="7" t="s">
        <v>33</v>
      </c>
      <c r="B26" s="11">
        <v>40571.449999999997</v>
      </c>
      <c r="C26" s="23">
        <v>-736.53</v>
      </c>
      <c r="E26" s="25" t="s">
        <v>59</v>
      </c>
      <c r="J26" s="23"/>
    </row>
    <row r="27" spans="1:11" x14ac:dyDescent="0.3">
      <c r="A27" s="7" t="s">
        <v>34</v>
      </c>
      <c r="B27" s="11">
        <v>40099.14</v>
      </c>
      <c r="C27" s="23">
        <v>-472.31</v>
      </c>
      <c r="E27" s="25">
        <f>B27-B2</f>
        <v>1791.9700000000012</v>
      </c>
      <c r="J27" s="23"/>
    </row>
    <row r="28" spans="1:11" ht="30" customHeight="1" x14ac:dyDescent="0.3">
      <c r="A28" s="28" t="s">
        <v>35</v>
      </c>
      <c r="B28" s="28"/>
      <c r="C28" s="29"/>
      <c r="J28" s="24"/>
    </row>
    <row r="29" spans="1:11" x14ac:dyDescent="0.3">
      <c r="A29" s="28"/>
      <c r="B29" s="28"/>
      <c r="C29" s="29"/>
    </row>
    <row r="30" spans="1:11" x14ac:dyDescent="0.3">
      <c r="A30" s="28"/>
      <c r="B30" s="28"/>
      <c r="C30" s="29"/>
    </row>
    <row r="31" spans="1:11" x14ac:dyDescent="0.3">
      <c r="A31" s="7" t="s">
        <v>36</v>
      </c>
      <c r="B31" s="11">
        <v>37598.53</v>
      </c>
      <c r="C31" s="23">
        <v>-2500.61</v>
      </c>
      <c r="K31" s="23"/>
    </row>
    <row r="32" spans="1:11" x14ac:dyDescent="0.3">
      <c r="A32" s="7" t="s">
        <v>37</v>
      </c>
      <c r="B32" s="11">
        <v>38063.67</v>
      </c>
      <c r="C32" s="22">
        <v>465.14</v>
      </c>
      <c r="K32" s="22"/>
    </row>
    <row r="33" spans="1:11" x14ac:dyDescent="0.3">
      <c r="A33" s="7" t="s">
        <v>38</v>
      </c>
      <c r="B33" s="11">
        <v>36067.14</v>
      </c>
      <c r="C33" s="23">
        <v>-1996.53</v>
      </c>
      <c r="K33" s="23"/>
    </row>
    <row r="34" spans="1:11" x14ac:dyDescent="0.3">
      <c r="A34" s="7" t="s">
        <v>39</v>
      </c>
      <c r="B34" s="11">
        <v>37384.54</v>
      </c>
      <c r="C34" s="21">
        <v>1317.4</v>
      </c>
      <c r="K34" s="21"/>
    </row>
    <row r="35" spans="1:11" x14ac:dyDescent="0.3">
      <c r="A35" s="7" t="s">
        <v>40</v>
      </c>
      <c r="B35" s="11">
        <v>36837.360000000001</v>
      </c>
      <c r="C35" s="23">
        <v>-547.17999999999995</v>
      </c>
      <c r="K35" s="23"/>
    </row>
    <row r="36" spans="1:11" x14ac:dyDescent="0.3">
      <c r="A36" s="7" t="s">
        <v>41</v>
      </c>
      <c r="B36" s="11">
        <v>35709.15</v>
      </c>
      <c r="C36" s="23">
        <v>-1128.21</v>
      </c>
      <c r="E36" s="25" t="s">
        <v>58</v>
      </c>
      <c r="K36" s="23"/>
    </row>
    <row r="37" spans="1:11" x14ac:dyDescent="0.3">
      <c r="A37" s="9" t="s">
        <v>52</v>
      </c>
      <c r="B37" s="1">
        <v>37217.15</v>
      </c>
      <c r="C37" s="24">
        <f>B37-B36</f>
        <v>1508</v>
      </c>
      <c r="E37" s="25">
        <f>B40-B31</f>
        <v>1021.5299999999988</v>
      </c>
      <c r="K37" s="24"/>
    </row>
    <row r="38" spans="1:11" x14ac:dyDescent="0.3">
      <c r="A38" s="9" t="s">
        <v>53</v>
      </c>
      <c r="B38" s="1">
        <v>39159.800000000003</v>
      </c>
      <c r="C38" s="24">
        <f t="shared" ref="C38:C40" si="0">B38-B37</f>
        <v>1942.6500000000015</v>
      </c>
      <c r="K38" s="24"/>
    </row>
    <row r="39" spans="1:11" x14ac:dyDescent="0.3">
      <c r="A39" s="9" t="s">
        <v>54</v>
      </c>
      <c r="B39" s="1">
        <v>38222.35</v>
      </c>
      <c r="C39" s="24">
        <f t="shared" si="0"/>
        <v>-937.45000000000437</v>
      </c>
      <c r="E39" s="25" t="s">
        <v>60</v>
      </c>
      <c r="K39" s="24"/>
    </row>
    <row r="40" spans="1:11" x14ac:dyDescent="0.3">
      <c r="A40" s="9" t="s">
        <v>51</v>
      </c>
      <c r="B40" s="1">
        <v>38620.06</v>
      </c>
      <c r="C40" s="24">
        <f t="shared" si="0"/>
        <v>397.70999999999913</v>
      </c>
      <c r="E40" s="25">
        <f>B44-B2</f>
        <v>933.72000000000116</v>
      </c>
      <c r="K40" s="24"/>
    </row>
    <row r="41" spans="1:11" x14ac:dyDescent="0.3">
      <c r="A41" s="28" t="s">
        <v>50</v>
      </c>
      <c r="B41" s="28"/>
      <c r="C41" s="29"/>
    </row>
    <row r="42" spans="1:11" x14ac:dyDescent="0.3">
      <c r="A42" s="28"/>
      <c r="B42" s="28"/>
      <c r="C42" s="29"/>
    </row>
    <row r="43" spans="1:11" ht="30" customHeight="1" x14ac:dyDescent="0.3">
      <c r="A43" s="28"/>
      <c r="B43" s="28"/>
      <c r="C43" s="29"/>
    </row>
    <row r="44" spans="1:11" x14ac:dyDescent="0.3">
      <c r="A44" s="9" t="s">
        <v>61</v>
      </c>
      <c r="B44" s="1">
        <v>39240.89</v>
      </c>
      <c r="C44" s="24">
        <f>B44-B40</f>
        <v>620.83000000000175</v>
      </c>
    </row>
    <row r="45" spans="1:11" x14ac:dyDescent="0.3">
      <c r="A45" s="9" t="s">
        <v>62</v>
      </c>
      <c r="B45" s="1">
        <v>38256.31</v>
      </c>
      <c r="C45" s="24">
        <f t="shared" ref="C45:C55" si="1">B45-B44</f>
        <v>-984.58000000000175</v>
      </c>
    </row>
    <row r="46" spans="1:11" x14ac:dyDescent="0.3">
      <c r="A46" s="9" t="s">
        <v>63</v>
      </c>
      <c r="B46" s="1">
        <v>38905.35</v>
      </c>
      <c r="C46" s="24">
        <f t="shared" si="1"/>
        <v>649.04000000000087</v>
      </c>
    </row>
    <row r="47" spans="1:11" x14ac:dyDescent="0.3">
      <c r="A47" s="9" t="s">
        <v>66</v>
      </c>
      <c r="B47" s="1">
        <v>39265.49</v>
      </c>
      <c r="C47" s="24">
        <f t="shared" si="1"/>
        <v>360.13999999999942</v>
      </c>
    </row>
    <row r="48" spans="1:11" x14ac:dyDescent="0.3">
      <c r="A48" s="9" t="s">
        <v>67</v>
      </c>
      <c r="B48" s="1">
        <v>38909.69</v>
      </c>
      <c r="C48" s="24">
        <f t="shared" si="1"/>
        <v>-355.79999999999563</v>
      </c>
    </row>
    <row r="49" spans="1:5" x14ac:dyDescent="0.3">
      <c r="A49" s="9" t="s">
        <v>68</v>
      </c>
      <c r="B49" s="1">
        <v>37680.71</v>
      </c>
      <c r="C49" s="24">
        <f t="shared" si="1"/>
        <v>-1228.9800000000032</v>
      </c>
    </row>
    <row r="50" spans="1:5" x14ac:dyDescent="0.3">
      <c r="A50" s="9" t="s">
        <v>69</v>
      </c>
      <c r="B50" s="1">
        <v>37182.11</v>
      </c>
      <c r="C50" s="24">
        <f t="shared" si="1"/>
        <v>-498.59999999999854</v>
      </c>
    </row>
    <row r="51" spans="1:5" x14ac:dyDescent="0.3">
      <c r="A51" s="9" t="s">
        <v>70</v>
      </c>
      <c r="B51" s="1">
        <v>39458.97</v>
      </c>
      <c r="C51" s="24">
        <f t="shared" si="1"/>
        <v>2276.8600000000006</v>
      </c>
    </row>
    <row r="52" spans="1:5" x14ac:dyDescent="0.3">
      <c r="A52" s="9" t="s">
        <v>72</v>
      </c>
      <c r="B52" s="1">
        <v>40482.33</v>
      </c>
      <c r="C52" s="24">
        <f t="shared" si="1"/>
        <v>1023.3600000000006</v>
      </c>
      <c r="E52" s="25" t="s">
        <v>109</v>
      </c>
    </row>
    <row r="53" spans="1:5" x14ac:dyDescent="0.3">
      <c r="A53" s="9" t="s">
        <v>82</v>
      </c>
      <c r="B53" s="1">
        <v>40693.279999999999</v>
      </c>
      <c r="C53" s="24">
        <f t="shared" si="1"/>
        <v>210.94999999999709</v>
      </c>
      <c r="E53" s="25">
        <f>B55-B44</f>
        <v>2751.3099999999977</v>
      </c>
    </row>
    <row r="54" spans="1:5" x14ac:dyDescent="0.3">
      <c r="A54" s="9" t="s">
        <v>91</v>
      </c>
      <c r="B54" s="1">
        <v>41407.589999999997</v>
      </c>
      <c r="C54" s="24">
        <f t="shared" si="1"/>
        <v>714.30999999999767</v>
      </c>
      <c r="E54" s="25" t="s">
        <v>108</v>
      </c>
    </row>
    <row r="55" spans="1:5" x14ac:dyDescent="0.3">
      <c r="A55" s="9" t="s">
        <v>107</v>
      </c>
      <c r="B55" s="1">
        <v>41992.2</v>
      </c>
      <c r="C55" s="24">
        <f t="shared" si="1"/>
        <v>584.61000000000058</v>
      </c>
      <c r="E55" s="25">
        <f>B55-B2</f>
        <v>3685.0299999999988</v>
      </c>
    </row>
  </sheetData>
  <mergeCells count="7">
    <mergeCell ref="A41:B43"/>
    <mergeCell ref="C41:C43"/>
    <mergeCell ref="C14:C15"/>
    <mergeCell ref="C28:C30"/>
    <mergeCell ref="A1:B1"/>
    <mergeCell ref="A14:B15"/>
    <mergeCell ref="A28:B30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Treasurers report</vt:lpstr>
      <vt:lpstr>Investment report</vt:lpstr>
      <vt:lpstr>monthly investment change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Shaw</dc:creator>
  <cp:lastModifiedBy>OADD</cp:lastModifiedBy>
  <cp:lastPrinted>2023-04-02T18:01:55Z</cp:lastPrinted>
  <dcterms:created xsi:type="dcterms:W3CDTF">2022-11-14T16:45:30Z</dcterms:created>
  <dcterms:modified xsi:type="dcterms:W3CDTF">2024-04-16T13:20:15Z</dcterms:modified>
</cp:coreProperties>
</file>